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ohamed\"/>
    </mc:Choice>
  </mc:AlternateContent>
  <bookViews>
    <workbookView xWindow="0" yWindow="0" windowWidth="28800" windowHeight="13035"/>
  </bookViews>
  <sheets>
    <sheet name="ضريبة الدخل-قديم" sheetId="1" r:id="rId1"/>
    <sheet name="ضريبة الدخل- جديد" sheetId="2" r:id="rId2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B5" i="2"/>
  <c r="B6" i="2"/>
  <c r="B2" i="2"/>
  <c r="D17" i="2" l="1"/>
  <c r="D14" i="2"/>
  <c r="D11" i="2"/>
  <c r="C5" i="2"/>
  <c r="C4" i="2"/>
  <c r="B7" i="2" s="1"/>
  <c r="C2" i="2"/>
  <c r="D17" i="1"/>
  <c r="D14" i="1"/>
  <c r="D11" i="1"/>
  <c r="C5" i="1"/>
  <c r="C4" i="1"/>
  <c r="C2" i="1"/>
  <c r="D22" i="2" l="1"/>
  <c r="G2" i="2"/>
  <c r="F2" i="2" s="1"/>
  <c r="D24" i="2" s="1"/>
  <c r="D25" i="2" s="1"/>
  <c r="D26" i="2" s="1"/>
  <c r="D28" i="2" s="1"/>
  <c r="B7" i="1"/>
  <c r="D22" i="1" s="1"/>
  <c r="D24" i="1" s="1"/>
  <c r="D30" i="2" l="1"/>
</calcChain>
</file>

<file path=xl/sharedStrings.xml><?xml version="1.0" encoding="utf-8"?>
<sst xmlns="http://schemas.openxmlformats.org/spreadsheetml/2006/main" count="70" uniqueCount="28">
  <si>
    <t>يخصم منه (-)</t>
  </si>
  <si>
    <t>التامينات الاجتماعية</t>
  </si>
  <si>
    <t>العلاوات الخاصة</t>
  </si>
  <si>
    <t>اجمالى المرتب</t>
  </si>
  <si>
    <t>البيان</t>
  </si>
  <si>
    <t xml:space="preserve">شهرى </t>
  </si>
  <si>
    <t>سنوى</t>
  </si>
  <si>
    <t xml:space="preserve">الاعفاء الشخصى </t>
  </si>
  <si>
    <t>صافى المرتب الخاضع للشرائح الضريبية</t>
  </si>
  <si>
    <t xml:space="preserve">الشريحة الاولى </t>
  </si>
  <si>
    <t>من</t>
  </si>
  <si>
    <t>الى</t>
  </si>
  <si>
    <t xml:space="preserve">الشريحة الثانية </t>
  </si>
  <si>
    <t xml:space="preserve">الشريحة الثالثة </t>
  </si>
  <si>
    <t xml:space="preserve">الشريحة الرابعة </t>
  </si>
  <si>
    <t>ـــــــــــــــــــــــــــــــــــــــــــــــــــــــ</t>
  </si>
  <si>
    <t>مجال الشريحة</t>
  </si>
  <si>
    <t>نسبة الشريحة</t>
  </si>
  <si>
    <t xml:space="preserve">اجمالى ضريبة الدخل المستحقة السنوية </t>
  </si>
  <si>
    <t>اجمالى ضريبة الدخل المستحقة الشهرية</t>
  </si>
  <si>
    <t xml:space="preserve">الممول يقع فى </t>
  </si>
  <si>
    <t>نسبة الخصم</t>
  </si>
  <si>
    <t>اجمالى ضريبة الدخل المستحقة السنوية قبل الخصم</t>
  </si>
  <si>
    <t xml:space="preserve">نسبة الخصم </t>
  </si>
  <si>
    <t>قيمة الخصم</t>
  </si>
  <si>
    <t>صافى القيمة بعد الخصم</t>
  </si>
  <si>
    <t>اجمالى ضريبة الدخل المستحقة الشهرية بعد الخصم</t>
  </si>
  <si>
    <t xml:space="preserve">اجمالى الخصم المستحق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</si>
</sst>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,##0.00_)\);[Red]\(#,##0.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9F183"/>
        <bgColor indexed="64"/>
      </patternFill>
    </fill>
    <fill>
      <patternFill patternType="solid">
        <fgColor rgb="FFB9F030"/>
        <bgColor indexed="64"/>
      </patternFill>
    </fill>
    <fill>
      <patternFill patternType="solid">
        <fgColor rgb="FFE78C47"/>
        <bgColor indexed="64"/>
      </patternFill>
    </fill>
    <fill>
      <patternFill patternType="solid">
        <fgColor rgb="FFE7134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E86EA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40" fontId="0" fillId="0" borderId="0" xfId="0" applyNumberFormat="1"/>
    <xf numFmtId="0" fontId="0" fillId="0" borderId="0" xfId="0" applyAlignment="1">
      <alignment vertical="center"/>
    </xf>
    <xf numFmtId="40" fontId="5" fillId="4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40" fontId="2" fillId="0" borderId="6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0" fontId="2" fillId="0" borderId="12" xfId="0" applyNumberFormat="1" applyFont="1" applyBorder="1" applyAlignment="1">
      <alignment horizontal="center" vertical="center"/>
    </xf>
    <xf numFmtId="40" fontId="5" fillId="3" borderId="1" xfId="0" applyNumberFormat="1" applyFont="1" applyFill="1" applyBorder="1" applyAlignment="1">
      <alignment horizontal="center" vertical="center"/>
    </xf>
    <xf numFmtId="0" fontId="3" fillId="5" borderId="13" xfId="0" applyNumberFormat="1" applyFont="1" applyFill="1" applyBorder="1" applyAlignment="1">
      <alignment horizontal="center" vertical="center"/>
    </xf>
    <xf numFmtId="0" fontId="3" fillId="5" borderId="1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0" fontId="3" fillId="0" borderId="6" xfId="0" applyNumberFormat="1" applyFont="1" applyBorder="1" applyAlignment="1">
      <alignment horizontal="center" vertical="center"/>
    </xf>
    <xf numFmtId="40" fontId="3" fillId="0" borderId="7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40" fontId="0" fillId="0" borderId="15" xfId="0" applyNumberFormat="1" applyBorder="1"/>
    <xf numFmtId="10" fontId="2" fillId="0" borderId="16" xfId="1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0" fontId="5" fillId="2" borderId="1" xfId="0" applyNumberFormat="1" applyFont="1" applyFill="1" applyBorder="1" applyAlignment="1">
      <alignment horizontal="center" vertical="center"/>
    </xf>
    <xf numFmtId="0" fontId="2" fillId="7" borderId="2" xfId="0" applyNumberFormat="1" applyFont="1" applyFill="1" applyBorder="1" applyAlignment="1">
      <alignment horizontal="center" vertical="center"/>
    </xf>
    <xf numFmtId="0" fontId="2" fillId="7" borderId="5" xfId="0" applyNumberFormat="1" applyFont="1" applyFill="1" applyBorder="1" applyAlignment="1">
      <alignment horizontal="center" vertical="center"/>
    </xf>
    <xf numFmtId="0" fontId="2" fillId="8" borderId="5" xfId="0" applyNumberFormat="1" applyFont="1" applyFill="1" applyBorder="1" applyAlignment="1">
      <alignment horizontal="center" vertical="center"/>
    </xf>
    <xf numFmtId="0" fontId="2" fillId="9" borderId="5" xfId="0" applyNumberFormat="1" applyFont="1" applyFill="1" applyBorder="1" applyAlignment="1">
      <alignment horizontal="center" vertical="center"/>
    </xf>
    <xf numFmtId="0" fontId="2" fillId="10" borderId="5" xfId="0" applyNumberFormat="1" applyFont="1" applyFill="1" applyBorder="1" applyAlignment="1">
      <alignment horizontal="center" vertical="center"/>
    </xf>
    <xf numFmtId="0" fontId="2" fillId="10" borderId="8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/>
    <xf numFmtId="1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10" fontId="5" fillId="11" borderId="1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40" fontId="3" fillId="8" borderId="17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40" fontId="7" fillId="1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40" fontId="5" fillId="7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69F183"/>
      <color rgb="FFAE86EA"/>
      <color rgb="FFB9F030"/>
      <color rgb="FFE71345"/>
      <color rgb="FFE78C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Zeros="0" tabSelected="1" workbookViewId="0">
      <selection activeCell="B5" sqref="B5"/>
    </sheetView>
  </sheetViews>
  <sheetFormatPr defaultRowHeight="15" x14ac:dyDescent="0.25"/>
  <cols>
    <col min="1" max="1" width="27.28515625" customWidth="1"/>
    <col min="2" max="2" width="13.7109375" customWidth="1"/>
    <col min="3" max="3" width="19" customWidth="1"/>
    <col min="4" max="4" width="15.85546875" customWidth="1"/>
    <col min="5" max="5" width="13.7109375" customWidth="1"/>
    <col min="6" max="6" width="9.85546875" bestFit="1" customWidth="1"/>
    <col min="9" max="9" width="9.85546875" bestFit="1" customWidth="1"/>
  </cols>
  <sheetData>
    <row r="1" spans="1:12" ht="20.25" thickTop="1" thickBot="1" x14ac:dyDescent="0.3">
      <c r="A1" s="20" t="s">
        <v>4</v>
      </c>
      <c r="B1" s="21" t="s">
        <v>5</v>
      </c>
      <c r="C1" s="22" t="s">
        <v>6</v>
      </c>
    </row>
    <row r="2" spans="1:12" ht="19.5" thickBot="1" x14ac:dyDescent="0.3">
      <c r="A2" s="12" t="s">
        <v>3</v>
      </c>
      <c r="B2" s="13">
        <v>4188.5</v>
      </c>
      <c r="C2" s="14">
        <f>B2*12</f>
        <v>50262</v>
      </c>
    </row>
    <row r="3" spans="1:12" ht="19.5" thickBot="1" x14ac:dyDescent="0.3">
      <c r="A3" s="12" t="s">
        <v>0</v>
      </c>
      <c r="B3" s="13"/>
      <c r="C3" s="14"/>
    </row>
    <row r="4" spans="1:12" ht="19.5" thickBot="1" x14ac:dyDescent="0.3">
      <c r="A4" s="12" t="s">
        <v>1</v>
      </c>
      <c r="B4" s="15">
        <v>272.89</v>
      </c>
      <c r="C4" s="16">
        <f t="shared" ref="C4:C5" si="0">B4*12</f>
        <v>3274.68</v>
      </c>
    </row>
    <row r="5" spans="1:12" ht="19.5" thickBot="1" x14ac:dyDescent="0.3">
      <c r="A5" s="12" t="s">
        <v>2</v>
      </c>
      <c r="B5" s="15"/>
      <c r="C5" s="16">
        <f t="shared" si="0"/>
        <v>0</v>
      </c>
    </row>
    <row r="6" spans="1:12" ht="19.5" thickBot="1" x14ac:dyDescent="0.3">
      <c r="A6" s="17" t="s">
        <v>7</v>
      </c>
      <c r="B6" s="18"/>
      <c r="C6" s="19">
        <v>7000</v>
      </c>
    </row>
    <row r="7" spans="1:12" ht="33.75" customHeight="1" thickTop="1" thickBot="1" x14ac:dyDescent="0.3">
      <c r="A7" s="11" t="s">
        <v>8</v>
      </c>
      <c r="B7" s="27">
        <f>C2-C4-C5-C6</f>
        <v>39987.32</v>
      </c>
      <c r="C7" s="27"/>
    </row>
    <row r="8" spans="1:12" ht="15.75" thickTop="1" x14ac:dyDescent="0.25"/>
    <row r="9" spans="1:12" ht="15.75" thickBot="1" x14ac:dyDescent="0.3"/>
    <row r="10" spans="1:12" ht="17.25" thickTop="1" thickBot="1" x14ac:dyDescent="0.3">
      <c r="A10" s="28" t="s">
        <v>9</v>
      </c>
      <c r="B10" s="4" t="s">
        <v>11</v>
      </c>
      <c r="C10" s="6" t="s">
        <v>10</v>
      </c>
      <c r="D10" s="9" t="s">
        <v>16</v>
      </c>
      <c r="E10" s="10" t="s">
        <v>17</v>
      </c>
    </row>
    <row r="11" spans="1:12" ht="16.5" thickBot="1" x14ac:dyDescent="0.3">
      <c r="A11" s="29"/>
      <c r="B11" s="5">
        <v>30000</v>
      </c>
      <c r="C11" s="7">
        <v>6500</v>
      </c>
      <c r="D11" s="23">
        <f>B11-C11</f>
        <v>23500</v>
      </c>
      <c r="E11" s="24">
        <v>0.1</v>
      </c>
    </row>
    <row r="12" spans="1:12" ht="15.75" thickBot="1" x14ac:dyDescent="0.3"/>
    <row r="13" spans="1:12" ht="17.25" thickTop="1" thickBot="1" x14ac:dyDescent="0.3">
      <c r="A13" s="30" t="s">
        <v>12</v>
      </c>
      <c r="B13" s="5" t="s">
        <v>11</v>
      </c>
      <c r="C13" s="7" t="s">
        <v>10</v>
      </c>
      <c r="D13" s="9" t="s">
        <v>16</v>
      </c>
      <c r="E13" s="10" t="s">
        <v>17</v>
      </c>
    </row>
    <row r="14" spans="1:12" ht="16.5" thickBot="1" x14ac:dyDescent="0.3">
      <c r="A14" s="30"/>
      <c r="B14" s="5">
        <v>45000</v>
      </c>
      <c r="C14" s="7">
        <v>30000</v>
      </c>
      <c r="D14" s="23">
        <f>B14-C14</f>
        <v>15000</v>
      </c>
      <c r="E14" s="24">
        <v>0.15</v>
      </c>
    </row>
    <row r="15" spans="1:12" ht="15.75" thickBot="1" x14ac:dyDescent="0.3">
      <c r="L15" s="1"/>
    </row>
    <row r="16" spans="1:12" ht="17.25" thickTop="1" thickBot="1" x14ac:dyDescent="0.3">
      <c r="A16" s="31" t="s">
        <v>13</v>
      </c>
      <c r="B16" s="5" t="s">
        <v>11</v>
      </c>
      <c r="C16" s="7" t="s">
        <v>10</v>
      </c>
      <c r="D16" s="9" t="s">
        <v>16</v>
      </c>
      <c r="E16" s="10" t="s">
        <v>17</v>
      </c>
    </row>
    <row r="17" spans="1:9" ht="16.5" thickBot="1" x14ac:dyDescent="0.3">
      <c r="A17" s="31"/>
      <c r="B17" s="5">
        <v>200000</v>
      </c>
      <c r="C17" s="7">
        <v>45000</v>
      </c>
      <c r="D17" s="23">
        <f>B17-C17</f>
        <v>155000</v>
      </c>
      <c r="E17" s="24">
        <v>0.2</v>
      </c>
    </row>
    <row r="18" spans="1:9" ht="15.75" thickBot="1" x14ac:dyDescent="0.3"/>
    <row r="19" spans="1:9" ht="17.25" thickTop="1" thickBot="1" x14ac:dyDescent="0.3">
      <c r="A19" s="32" t="s">
        <v>14</v>
      </c>
      <c r="B19" s="5" t="s">
        <v>11</v>
      </c>
      <c r="C19" s="7" t="s">
        <v>10</v>
      </c>
      <c r="D19" s="9" t="s">
        <v>16</v>
      </c>
      <c r="E19" s="10" t="s">
        <v>17</v>
      </c>
    </row>
    <row r="20" spans="1:9" ht="16.5" thickBot="1" x14ac:dyDescent="0.3">
      <c r="A20" s="33"/>
      <c r="B20" s="5" t="s">
        <v>15</v>
      </c>
      <c r="C20" s="7">
        <v>200000</v>
      </c>
      <c r="D20" s="23"/>
      <c r="E20" s="24">
        <v>0.22500000000000001</v>
      </c>
      <c r="I20" s="1"/>
    </row>
    <row r="21" spans="1:9" ht="16.5" thickTop="1" thickBot="1" x14ac:dyDescent="0.3"/>
    <row r="22" spans="1:9" ht="36.75" customHeight="1" thickTop="1" thickBot="1" x14ac:dyDescent="0.3">
      <c r="A22" s="25" t="s">
        <v>18</v>
      </c>
      <c r="B22" s="25"/>
      <c r="C22" s="25"/>
      <c r="D22" s="3">
        <f>IF(B7&lt;=C11,0,IF(AND(B7&gt;C11,B7&lt;=B11),((B7-C11)*E11),IF(AND(B7&gt;C14,B7&lt;=B14),(D11*E11)+((B7-B11)*E14),IF(AND(B7&gt;C17,B7&lt;=B17),(D11*E11)+(D14*E14)+((B7-B14)*E17),(D11*E11)+(D14*E14)+(D17*E17)+((B7-B17)*E20)))))</f>
        <v>3848.098</v>
      </c>
    </row>
    <row r="23" spans="1:9" ht="16.5" thickTop="1" thickBot="1" x14ac:dyDescent="0.3">
      <c r="A23" s="2"/>
    </row>
    <row r="24" spans="1:9" ht="35.25" customHeight="1" thickTop="1" thickBot="1" x14ac:dyDescent="0.3">
      <c r="A24" s="26" t="s">
        <v>19</v>
      </c>
      <c r="B24" s="26"/>
      <c r="C24" s="26"/>
      <c r="D24" s="8">
        <f>D22/12</f>
        <v>320.67483333333331</v>
      </c>
    </row>
    <row r="25" spans="1:9" ht="15.75" thickTop="1" x14ac:dyDescent="0.25"/>
    <row r="27" spans="1:9" x14ac:dyDescent="0.25">
      <c r="E27" s="1"/>
    </row>
  </sheetData>
  <mergeCells count="7">
    <mergeCell ref="A22:C22"/>
    <mergeCell ref="A24:C24"/>
    <mergeCell ref="B7:C7"/>
    <mergeCell ref="A10:A11"/>
    <mergeCell ref="A13:A14"/>
    <mergeCell ref="A16:A17"/>
    <mergeCell ref="A19:A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Zeros="0" workbookViewId="0">
      <selection activeCell="G9" sqref="G9"/>
    </sheetView>
  </sheetViews>
  <sheetFormatPr defaultRowHeight="15" x14ac:dyDescent="0.25"/>
  <cols>
    <col min="1" max="1" width="20.28515625" bestFit="1" customWidth="1"/>
    <col min="2" max="3" width="12" bestFit="1" customWidth="1"/>
    <col min="4" max="4" width="14.42578125" bestFit="1" customWidth="1"/>
    <col min="5" max="5" width="12.140625" bestFit="1" customWidth="1"/>
    <col min="6" max="6" width="14.5703125" bestFit="1" customWidth="1"/>
    <col min="7" max="7" width="12.85546875" bestFit="1" customWidth="1"/>
  </cols>
  <sheetData>
    <row r="1" spans="1:7" ht="20.25" thickTop="1" thickBot="1" x14ac:dyDescent="0.3">
      <c r="A1" s="20" t="s">
        <v>4</v>
      </c>
      <c r="B1" s="21" t="s">
        <v>5</v>
      </c>
      <c r="C1" s="22" t="s">
        <v>6</v>
      </c>
      <c r="F1" s="34" t="s">
        <v>21</v>
      </c>
      <c r="G1" s="35" t="s">
        <v>20</v>
      </c>
    </row>
    <row r="2" spans="1:7" ht="20.25" thickTop="1" thickBot="1" x14ac:dyDescent="0.3">
      <c r="A2" s="12" t="s">
        <v>3</v>
      </c>
      <c r="B2" s="13">
        <f>'ضريبة الدخل-قديم'!B2</f>
        <v>4188.5</v>
      </c>
      <c r="C2" s="14">
        <f>B2*12</f>
        <v>50262</v>
      </c>
      <c r="F2" s="36">
        <f>IF(G2="الشريحة الاولى",80%,IF(G2="الشريحة الثانية",40%,IF(G2="الشريحة الثالثة",5%,0)))</f>
        <v>0.4</v>
      </c>
      <c r="G2" s="37" t="str">
        <f>IF(B7&lt;=C11,"معفى",IF(AND(B7&gt;C11,B7&lt;=B11),"الشريحة الاولى",IF(AND(B7&gt;C14,B7&lt;=B14),"الشريحة الثانية",IF(AND(B7&gt;C17,B7&lt;=B17),"الشريحة الثالثة","الشريحة الرابعة"))))</f>
        <v>الشريحة الثانية</v>
      </c>
    </row>
    <row r="3" spans="1:7" ht="19.5" thickBot="1" x14ac:dyDescent="0.3">
      <c r="A3" s="12" t="s">
        <v>0</v>
      </c>
      <c r="B3" s="13"/>
      <c r="C3" s="14"/>
    </row>
    <row r="4" spans="1:7" ht="19.5" thickBot="1" x14ac:dyDescent="0.3">
      <c r="A4" s="12" t="s">
        <v>1</v>
      </c>
      <c r="B4" s="16">
        <f>'ضريبة الدخل-قديم'!B4</f>
        <v>272.89</v>
      </c>
      <c r="C4" s="16">
        <f t="shared" ref="C4:C5" si="0">B4*12</f>
        <v>3274.68</v>
      </c>
    </row>
    <row r="5" spans="1:7" ht="19.5" thickBot="1" x14ac:dyDescent="0.3">
      <c r="A5" s="12" t="s">
        <v>2</v>
      </c>
      <c r="B5" s="16">
        <f>'ضريبة الدخل-قديم'!B5</f>
        <v>0</v>
      </c>
      <c r="C5" s="16">
        <f t="shared" si="0"/>
        <v>0</v>
      </c>
    </row>
    <row r="6" spans="1:7" ht="19.5" thickBot="1" x14ac:dyDescent="0.3">
      <c r="A6" s="17" t="s">
        <v>7</v>
      </c>
      <c r="B6" s="16">
        <f>'ضريبة الدخل-قديم'!B6</f>
        <v>0</v>
      </c>
      <c r="C6" s="19">
        <v>7000</v>
      </c>
    </row>
    <row r="7" spans="1:7" ht="38.25" customHeight="1" thickTop="1" thickBot="1" x14ac:dyDescent="0.3">
      <c r="A7" s="11" t="s">
        <v>8</v>
      </c>
      <c r="B7" s="27">
        <f>C2-C4-C5-C6</f>
        <v>39987.32</v>
      </c>
      <c r="C7" s="27"/>
    </row>
    <row r="8" spans="1:7" ht="15.75" thickTop="1" x14ac:dyDescent="0.25"/>
    <row r="9" spans="1:7" ht="15.75" thickBot="1" x14ac:dyDescent="0.3"/>
    <row r="10" spans="1:7" ht="17.25" thickTop="1" thickBot="1" x14ac:dyDescent="0.3">
      <c r="A10" s="28" t="s">
        <v>9</v>
      </c>
      <c r="B10" s="4" t="s">
        <v>11</v>
      </c>
      <c r="C10" s="6" t="s">
        <v>10</v>
      </c>
      <c r="D10" s="9" t="s">
        <v>16</v>
      </c>
      <c r="E10" s="10" t="s">
        <v>17</v>
      </c>
    </row>
    <row r="11" spans="1:7" ht="16.5" thickBot="1" x14ac:dyDescent="0.3">
      <c r="A11" s="29"/>
      <c r="B11" s="5">
        <v>30000</v>
      </c>
      <c r="C11" s="7">
        <v>7200</v>
      </c>
      <c r="D11" s="23">
        <f>B11-C11</f>
        <v>22800</v>
      </c>
      <c r="E11" s="24">
        <v>0.1</v>
      </c>
    </row>
    <row r="12" spans="1:7" ht="15.75" thickBot="1" x14ac:dyDescent="0.3"/>
    <row r="13" spans="1:7" ht="17.25" thickTop="1" thickBot="1" x14ac:dyDescent="0.3">
      <c r="A13" s="30" t="s">
        <v>12</v>
      </c>
      <c r="B13" s="5" t="s">
        <v>11</v>
      </c>
      <c r="C13" s="7" t="s">
        <v>10</v>
      </c>
      <c r="D13" s="9" t="s">
        <v>16</v>
      </c>
      <c r="E13" s="10" t="s">
        <v>17</v>
      </c>
    </row>
    <row r="14" spans="1:7" ht="16.5" thickBot="1" x14ac:dyDescent="0.3">
      <c r="A14" s="30"/>
      <c r="B14" s="5">
        <v>45000</v>
      </c>
      <c r="C14" s="7">
        <v>30000</v>
      </c>
      <c r="D14" s="23">
        <f>B14-C14</f>
        <v>15000</v>
      </c>
      <c r="E14" s="24">
        <v>0.15</v>
      </c>
    </row>
    <row r="15" spans="1:7" ht="15.75" thickBot="1" x14ac:dyDescent="0.3"/>
    <row r="16" spans="1:7" ht="17.25" thickTop="1" thickBot="1" x14ac:dyDescent="0.3">
      <c r="A16" s="31" t="s">
        <v>13</v>
      </c>
      <c r="B16" s="5" t="s">
        <v>11</v>
      </c>
      <c r="C16" s="7" t="s">
        <v>10</v>
      </c>
      <c r="D16" s="9" t="s">
        <v>16</v>
      </c>
      <c r="E16" s="10" t="s">
        <v>17</v>
      </c>
    </row>
    <row r="17" spans="1:8" ht="16.5" thickBot="1" x14ac:dyDescent="0.3">
      <c r="A17" s="31"/>
      <c r="B17" s="5">
        <v>200000</v>
      </c>
      <c r="C17" s="7">
        <v>45000</v>
      </c>
      <c r="D17" s="23">
        <f>B17-C17</f>
        <v>155000</v>
      </c>
      <c r="E17" s="24">
        <v>0.2</v>
      </c>
    </row>
    <row r="18" spans="1:8" ht="15.75" thickBot="1" x14ac:dyDescent="0.3"/>
    <row r="19" spans="1:8" ht="17.25" thickTop="1" thickBot="1" x14ac:dyDescent="0.3">
      <c r="A19" s="32" t="s">
        <v>14</v>
      </c>
      <c r="B19" s="5" t="s">
        <v>11</v>
      </c>
      <c r="C19" s="7" t="s">
        <v>10</v>
      </c>
      <c r="D19" s="9" t="s">
        <v>16</v>
      </c>
      <c r="E19" s="10" t="s">
        <v>17</v>
      </c>
    </row>
    <row r="20" spans="1:8" ht="16.5" thickBot="1" x14ac:dyDescent="0.3">
      <c r="A20" s="33"/>
      <c r="B20" s="5" t="s">
        <v>15</v>
      </c>
      <c r="C20" s="7">
        <v>200000</v>
      </c>
      <c r="D20" s="23"/>
      <c r="E20" s="24">
        <v>0.22500000000000001</v>
      </c>
    </row>
    <row r="21" spans="1:8" ht="16.5" thickTop="1" thickBot="1" x14ac:dyDescent="0.3"/>
    <row r="22" spans="1:8" ht="40.5" customHeight="1" thickTop="1" thickBot="1" x14ac:dyDescent="0.3">
      <c r="A22" s="38" t="s">
        <v>22</v>
      </c>
      <c r="B22" s="38"/>
      <c r="C22" s="38"/>
      <c r="D22" s="3">
        <f>IF(B7&lt;=C11,0,IF(AND(B7&gt;C11,B7&lt;=B11),((B7-C11)*E11),IF(AND(B7&gt;C14,B7&lt;=B14),(D11*E11)+((B7-B11)*E14),IF(AND(B7&gt;C17,B7&lt;=B17),(D11*E11)+(D14*E14)+((B7-B14)*E17),(D11*E11)+(D14*E14)+(D17*E17)+((B7-B17)*E20)))))</f>
        <v>3778.098</v>
      </c>
    </row>
    <row r="23" spans="1:8" ht="16.5" thickTop="1" thickBot="1" x14ac:dyDescent="0.3">
      <c r="A23" s="2"/>
    </row>
    <row r="24" spans="1:8" ht="20.25" thickTop="1" thickBot="1" x14ac:dyDescent="0.3">
      <c r="A24" s="40" t="s">
        <v>23</v>
      </c>
      <c r="B24" s="40"/>
      <c r="C24" s="40"/>
      <c r="D24" s="39">
        <f>F2/2</f>
        <v>0.2</v>
      </c>
    </row>
    <row r="25" spans="1:8" ht="17.25" thickTop="1" thickBot="1" x14ac:dyDescent="0.3">
      <c r="A25" s="41" t="s">
        <v>24</v>
      </c>
      <c r="B25" s="41"/>
      <c r="C25" s="41"/>
      <c r="D25" s="42">
        <f>D22*D24</f>
        <v>755.61959999999999</v>
      </c>
    </row>
    <row r="26" spans="1:8" ht="19.5" thickTop="1" thickBot="1" x14ac:dyDescent="0.3">
      <c r="A26" s="43" t="s">
        <v>25</v>
      </c>
      <c r="B26" s="43"/>
      <c r="C26" s="43"/>
      <c r="D26" s="44">
        <f>D22-D25</f>
        <v>3022.4784</v>
      </c>
    </row>
    <row r="27" spans="1:8" ht="16.5" thickTop="1" thickBot="1" x14ac:dyDescent="0.3">
      <c r="A27" s="2"/>
    </row>
    <row r="28" spans="1:8" ht="35.25" customHeight="1" thickTop="1" thickBot="1" x14ac:dyDescent="0.3">
      <c r="A28" s="45" t="s">
        <v>26</v>
      </c>
      <c r="B28" s="45"/>
      <c r="C28" s="45"/>
      <c r="D28" s="8">
        <f>D26/12</f>
        <v>251.8732</v>
      </c>
      <c r="F28" s="1"/>
    </row>
    <row r="29" spans="1:8" ht="16.5" thickTop="1" thickBot="1" x14ac:dyDescent="0.3">
      <c r="H29" s="1"/>
    </row>
    <row r="30" spans="1:8" ht="27.75" customHeight="1" thickTop="1" thickBot="1" x14ac:dyDescent="0.3">
      <c r="A30" s="46" t="s">
        <v>27</v>
      </c>
      <c r="B30" s="46"/>
      <c r="C30" s="46"/>
      <c r="D30" s="47">
        <f>'ضريبة الدخل-قديم'!D24-D28</f>
        <v>68.801633333333314</v>
      </c>
    </row>
    <row r="31" spans="1:8" ht="15.75" thickTop="1" x14ac:dyDescent="0.25"/>
  </sheetData>
  <mergeCells count="11">
    <mergeCell ref="A30:C30"/>
    <mergeCell ref="A28:C28"/>
    <mergeCell ref="B7:C7"/>
    <mergeCell ref="A10:A11"/>
    <mergeCell ref="A13:A14"/>
    <mergeCell ref="A16:A17"/>
    <mergeCell ref="A19:A20"/>
    <mergeCell ref="A22:C22"/>
    <mergeCell ref="A24:C24"/>
    <mergeCell ref="A25:C25"/>
    <mergeCell ref="A26:C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ضريبة الدخل-قديم</vt:lpstr>
      <vt:lpstr>ضريبة الدخل- جديد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mohsen</dc:creator>
  <cp:lastModifiedBy>mohamed mohsen</cp:lastModifiedBy>
  <dcterms:created xsi:type="dcterms:W3CDTF">2017-07-20T19:14:37Z</dcterms:created>
  <dcterms:modified xsi:type="dcterms:W3CDTF">2017-07-20T23:06:27Z</dcterms:modified>
</cp:coreProperties>
</file>